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2\Mayo\"/>
    </mc:Choice>
  </mc:AlternateContent>
  <bookViews>
    <workbookView xWindow="0" yWindow="0" windowWidth="20400" windowHeight="7155" activeTab="2"/>
  </bookViews>
  <sheets>
    <sheet name="6 Horas" sheetId="1" r:id="rId1"/>
    <sheet name="7 Horas" sheetId="2" r:id="rId2"/>
    <sheet name="8 Horas" sheetId="3" r:id="rId3"/>
  </sheets>
  <calcPr calcId="152511"/>
</workbook>
</file>

<file path=xl/calcChain.xml><?xml version="1.0" encoding="utf-8"?>
<calcChain xmlns="http://schemas.openxmlformats.org/spreadsheetml/2006/main">
  <c r="E25" i="3" l="1"/>
  <c r="E25" i="2"/>
  <c r="H25" i="2" s="1"/>
  <c r="E26" i="1"/>
  <c r="E4" i="1"/>
  <c r="E32" i="1" s="1"/>
  <c r="G32" i="1" s="1"/>
  <c r="H25" i="3"/>
  <c r="H26" i="1"/>
  <c r="E6" i="1"/>
  <c r="C46" i="1"/>
  <c r="E4" i="3"/>
  <c r="E29" i="1" s="1"/>
  <c r="E5" i="1"/>
  <c r="F5" i="1" s="1"/>
  <c r="H6" i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C44" i="1"/>
  <c r="G6" i="1"/>
  <c r="G13" i="1"/>
  <c r="F6" i="1"/>
  <c r="F7" i="1"/>
  <c r="E4" i="2"/>
  <c r="E30" i="2" s="1"/>
  <c r="E26" i="2"/>
  <c r="G26" i="2" s="1"/>
  <c r="E5" i="2"/>
  <c r="G5" i="2" s="1"/>
  <c r="E6" i="2"/>
  <c r="G6" i="2" s="1"/>
  <c r="E7" i="2"/>
  <c r="F7" i="2" s="1"/>
  <c r="E8" i="2"/>
  <c r="H8" i="2" s="1"/>
  <c r="E9" i="2"/>
  <c r="G9" i="2" s="1"/>
  <c r="E10" i="2"/>
  <c r="E11" i="2"/>
  <c r="F11" i="2" s="1"/>
  <c r="E12" i="2"/>
  <c r="H12" i="2" s="1"/>
  <c r="E13" i="2"/>
  <c r="G13" i="2" s="1"/>
  <c r="E14" i="2"/>
  <c r="G14" i="2" s="1"/>
  <c r="E15" i="2"/>
  <c r="F15" i="2" s="1"/>
  <c r="F26" i="2"/>
  <c r="F9" i="2"/>
  <c r="F13" i="2"/>
  <c r="E27" i="3"/>
  <c r="H27" i="3" s="1"/>
  <c r="E29" i="3"/>
  <c r="E31" i="3"/>
  <c r="E5" i="3"/>
  <c r="G5" i="3" s="1"/>
  <c r="E6" i="3"/>
  <c r="F6" i="3" s="1"/>
  <c r="E7" i="3"/>
  <c r="H7" i="3" s="1"/>
  <c r="E8" i="3"/>
  <c r="H8" i="3" s="1"/>
  <c r="E9" i="3"/>
  <c r="H9" i="3" s="1"/>
  <c r="E10" i="3"/>
  <c r="E11" i="3"/>
  <c r="G11" i="3" s="1"/>
  <c r="E12" i="3"/>
  <c r="H12" i="3" s="1"/>
  <c r="E13" i="3"/>
  <c r="G13" i="3" s="1"/>
  <c r="E14" i="3"/>
  <c r="F14" i="3" s="1"/>
  <c r="E18" i="3"/>
  <c r="H18" i="3" s="1"/>
  <c r="E15" i="3"/>
  <c r="H15" i="3" s="1"/>
  <c r="E16" i="3"/>
  <c r="G16" i="3" s="1"/>
  <c r="E17" i="3"/>
  <c r="E19" i="3"/>
  <c r="H19" i="3" s="1"/>
  <c r="E20" i="3"/>
  <c r="G20" i="3" s="1"/>
  <c r="E21" i="3"/>
  <c r="H21" i="3" s="1"/>
  <c r="E22" i="3"/>
  <c r="F22" i="3" s="1"/>
  <c r="E23" i="3"/>
  <c r="H23" i="3" s="1"/>
  <c r="E24" i="3"/>
  <c r="H24" i="3" s="1"/>
  <c r="H4" i="3"/>
  <c r="G8" i="3"/>
  <c r="G24" i="3"/>
  <c r="G4" i="3"/>
  <c r="F17" i="3"/>
  <c r="F4" i="3"/>
  <c r="G27" i="3"/>
  <c r="E21" i="2"/>
  <c r="F21" i="2" s="1"/>
  <c r="E29" i="2"/>
  <c r="F29" i="2" s="1"/>
  <c r="H21" i="2"/>
  <c r="H11" i="2"/>
  <c r="H9" i="2"/>
  <c r="H7" i="2"/>
  <c r="H5" i="2"/>
  <c r="F5" i="2"/>
  <c r="F10" i="3"/>
  <c r="F24" i="3"/>
  <c r="G23" i="3"/>
  <c r="G18" i="3"/>
  <c r="G7" i="3"/>
  <c r="G19" i="3" l="1"/>
  <c r="E26" i="3"/>
  <c r="H26" i="3" s="1"/>
  <c r="E30" i="3"/>
  <c r="H30" i="3" s="1"/>
  <c r="E28" i="3"/>
  <c r="F26" i="3"/>
  <c r="G15" i="3"/>
  <c r="G29" i="2"/>
  <c r="H26" i="2"/>
  <c r="G8" i="2"/>
  <c r="C38" i="1"/>
  <c r="F11" i="1"/>
  <c r="G9" i="1"/>
  <c r="C40" i="1"/>
  <c r="G26" i="3"/>
  <c r="G30" i="3"/>
  <c r="F30" i="3"/>
  <c r="F15" i="3"/>
  <c r="F8" i="3"/>
  <c r="F12" i="3"/>
  <c r="G12" i="3"/>
  <c r="H5" i="1"/>
  <c r="F13" i="1"/>
  <c r="F9" i="1"/>
  <c r="G11" i="1"/>
  <c r="G7" i="1"/>
  <c r="G5" i="1"/>
  <c r="C42" i="1"/>
  <c r="E36" i="1"/>
  <c r="E20" i="1"/>
  <c r="F20" i="1" s="1"/>
  <c r="H29" i="1"/>
  <c r="G29" i="1"/>
  <c r="F23" i="3"/>
  <c r="E28" i="1"/>
  <c r="F30" i="2"/>
  <c r="H30" i="2"/>
  <c r="G11" i="2"/>
  <c r="H13" i="2"/>
  <c r="G21" i="2"/>
  <c r="E31" i="2"/>
  <c r="E18" i="2"/>
  <c r="E16" i="2"/>
  <c r="E23" i="2"/>
  <c r="F8" i="2"/>
  <c r="E17" i="2"/>
  <c r="F28" i="1"/>
  <c r="G9" i="3"/>
  <c r="G21" i="3"/>
  <c r="F19" i="3"/>
  <c r="F18" i="3"/>
  <c r="F29" i="1"/>
  <c r="F27" i="3"/>
  <c r="F9" i="3"/>
  <c r="F7" i="3"/>
  <c r="F21" i="3"/>
  <c r="G30" i="2"/>
  <c r="H29" i="2"/>
  <c r="G7" i="2"/>
  <c r="G12" i="2"/>
  <c r="F12" i="2"/>
  <c r="F14" i="1"/>
  <c r="F12" i="1"/>
  <c r="F10" i="1"/>
  <c r="F8" i="1"/>
  <c r="G14" i="1"/>
  <c r="G12" i="1"/>
  <c r="G10" i="1"/>
  <c r="G8" i="1"/>
  <c r="C39" i="1"/>
  <c r="C41" i="1"/>
  <c r="C43" i="1"/>
  <c r="H4" i="1"/>
  <c r="F4" i="1"/>
  <c r="E23" i="1"/>
  <c r="E19" i="1"/>
  <c r="F19" i="1" s="1"/>
  <c r="H16" i="3"/>
  <c r="F16" i="3"/>
  <c r="H13" i="3"/>
  <c r="F13" i="3"/>
  <c r="H11" i="3"/>
  <c r="F11" i="3"/>
  <c r="H5" i="3"/>
  <c r="F5" i="3"/>
  <c r="H31" i="3"/>
  <c r="F31" i="3"/>
  <c r="G31" i="3"/>
  <c r="H29" i="3"/>
  <c r="G29" i="3"/>
  <c r="F29" i="3"/>
  <c r="H15" i="2"/>
  <c r="G15" i="2"/>
  <c r="H10" i="2"/>
  <c r="G10" i="2"/>
  <c r="F10" i="2"/>
  <c r="E27" i="2"/>
  <c r="E28" i="2"/>
  <c r="E20" i="2"/>
  <c r="E22" i="2"/>
  <c r="E24" i="2"/>
  <c r="F4" i="2"/>
  <c r="G4" i="2"/>
  <c r="H4" i="2"/>
  <c r="E19" i="2"/>
  <c r="H32" i="1"/>
  <c r="F32" i="1"/>
  <c r="E15" i="1"/>
  <c r="E30" i="1"/>
  <c r="E31" i="1"/>
  <c r="E34" i="1"/>
  <c r="E35" i="1"/>
  <c r="E18" i="1"/>
  <c r="E16" i="1"/>
  <c r="E17" i="1"/>
  <c r="E21" i="1"/>
  <c r="E22" i="1"/>
  <c r="E24" i="1"/>
  <c r="G4" i="1"/>
  <c r="H22" i="3"/>
  <c r="G22" i="3"/>
  <c r="H20" i="3"/>
  <c r="F20" i="3"/>
  <c r="H17" i="3"/>
  <c r="G17" i="3"/>
  <c r="H14" i="3"/>
  <c r="G14" i="3"/>
  <c r="H10" i="3"/>
  <c r="G10" i="3"/>
  <c r="H6" i="3"/>
  <c r="G6" i="3"/>
  <c r="H14" i="2"/>
  <c r="F14" i="2"/>
  <c r="H6" i="2"/>
  <c r="F6" i="2"/>
  <c r="E33" i="1"/>
  <c r="H28" i="3" l="1"/>
  <c r="F28" i="3"/>
  <c r="G28" i="3"/>
  <c r="F36" i="1"/>
  <c r="C45" i="1"/>
  <c r="G36" i="1"/>
  <c r="H36" i="1"/>
  <c r="H20" i="1"/>
  <c r="G20" i="1"/>
  <c r="H28" i="1"/>
  <c r="G28" i="1"/>
  <c r="G16" i="2"/>
  <c r="F16" i="2"/>
  <c r="H16" i="2"/>
  <c r="H31" i="2"/>
  <c r="G31" i="2"/>
  <c r="F31" i="2"/>
  <c r="G17" i="2"/>
  <c r="F17" i="2"/>
  <c r="H17" i="2"/>
  <c r="H23" i="2"/>
  <c r="F23" i="2"/>
  <c r="G23" i="2"/>
  <c r="H18" i="2"/>
  <c r="F18" i="2"/>
  <c r="G18" i="2"/>
  <c r="G19" i="1"/>
  <c r="H19" i="1"/>
  <c r="G23" i="1"/>
  <c r="H23" i="1"/>
  <c r="F23" i="1"/>
  <c r="H22" i="1"/>
  <c r="F22" i="1"/>
  <c r="G22" i="1"/>
  <c r="G17" i="1"/>
  <c r="H17" i="1"/>
  <c r="F17" i="1"/>
  <c r="F18" i="1"/>
  <c r="H18" i="1"/>
  <c r="G18" i="1"/>
  <c r="G34" i="1"/>
  <c r="F34" i="1"/>
  <c r="H34" i="1"/>
  <c r="G30" i="1"/>
  <c r="H30" i="1"/>
  <c r="F30" i="1"/>
  <c r="F19" i="2"/>
  <c r="G19" i="2"/>
  <c r="H19" i="2"/>
  <c r="F24" i="2"/>
  <c r="G24" i="2"/>
  <c r="H24" i="2"/>
  <c r="H20" i="2"/>
  <c r="G20" i="2"/>
  <c r="F20" i="2"/>
  <c r="G27" i="2"/>
  <c r="H27" i="2"/>
  <c r="F27" i="2"/>
  <c r="G33" i="1"/>
  <c r="H33" i="1"/>
  <c r="F33" i="1"/>
  <c r="H24" i="1"/>
  <c r="F24" i="1"/>
  <c r="G24" i="1"/>
  <c r="F21" i="1"/>
  <c r="G21" i="1"/>
  <c r="H21" i="1"/>
  <c r="F16" i="1"/>
  <c r="H16" i="1"/>
  <c r="G16" i="1"/>
  <c r="H35" i="1"/>
  <c r="F35" i="1"/>
  <c r="G35" i="1"/>
  <c r="H31" i="1"/>
  <c r="F31" i="1"/>
  <c r="G31" i="1"/>
  <c r="F15" i="1"/>
  <c r="H15" i="1"/>
  <c r="G15" i="1"/>
  <c r="H22" i="2"/>
  <c r="G22" i="2"/>
  <c r="F22" i="2"/>
  <c r="F28" i="2"/>
  <c r="H28" i="2"/>
  <c r="G28" i="2"/>
</calcChain>
</file>

<file path=xl/sharedStrings.xml><?xml version="1.0" encoding="utf-8"?>
<sst xmlns="http://schemas.openxmlformats.org/spreadsheetml/2006/main" count="182" uniqueCount="61">
  <si>
    <t>Categoria</t>
  </si>
  <si>
    <t>Nombre</t>
  </si>
  <si>
    <t>Observaciones</t>
  </si>
  <si>
    <t>Basico</t>
  </si>
  <si>
    <t>Valor Modulo</t>
  </si>
  <si>
    <t>Ant al 31/12/95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</si>
  <si>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</si>
  <si>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</si>
  <si>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</si>
  <si>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</si>
  <si>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</si>
  <si>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</si>
  <si>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</si>
  <si>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</si>
  <si>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</si>
  <si>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</si>
  <si>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</si>
  <si>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Personal</t>
  </si>
  <si>
    <t>Sub Jefe de Compras</t>
  </si>
  <si>
    <t>Jefe Centro de Computos</t>
  </si>
  <si>
    <t>Sub Tesorero</t>
  </si>
  <si>
    <t xml:space="preserve">Jefe de Compras </t>
  </si>
  <si>
    <t>Porcurador</t>
  </si>
  <si>
    <t>Tesorero</t>
  </si>
  <si>
    <t>Juez de Faltas</t>
  </si>
  <si>
    <t>Sub Contador</t>
  </si>
  <si>
    <t>Contador</t>
  </si>
  <si>
    <t>Jornalizados 6 Horas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</si>
  <si>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</si>
  <si>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</si>
  <si>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</si>
  <si>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</si>
  <si>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</si>
  <si>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</si>
  <si>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</si>
  <si>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</si>
  <si>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Sobre Cat 1 (6 Horas)</t>
  </si>
  <si>
    <t>Sobre Cat 1 (8 Horas)</t>
  </si>
  <si>
    <t>Modulos</t>
  </si>
  <si>
    <t>Destajastas</t>
  </si>
  <si>
    <t>Titulo 10%</t>
  </si>
  <si>
    <t>Gastos de Representacion</t>
  </si>
  <si>
    <t>Valor Basico para Bonificacion</t>
  </si>
  <si>
    <t>Titulo 15%</t>
  </si>
  <si>
    <t>Titulo 25%</t>
  </si>
  <si>
    <t>Titulo 30%</t>
  </si>
  <si>
    <t>Adic. Titulo 30%</t>
  </si>
  <si>
    <t>Titulo 40%</t>
  </si>
  <si>
    <t>Adic. Titulo 40%</t>
  </si>
  <si>
    <t>Sobre Cat 1 (7 Horas)</t>
  </si>
  <si>
    <t>Ant desde 01/01/06</t>
  </si>
  <si>
    <t>Ant 01/01/96 al 31/12/95</t>
  </si>
  <si>
    <t>Concejales</t>
  </si>
  <si>
    <t>Ant 01/01/96 al 31/12/05</t>
  </si>
  <si>
    <t>Jornalizados 7 Horas</t>
  </si>
  <si>
    <t>Jornalizados 8 Horas</t>
  </si>
  <si>
    <t>Jefe de Departamento Cat 16/ Arquitectos</t>
  </si>
  <si>
    <t>Contratados</t>
  </si>
  <si>
    <t>Tabla de basicos al 01/05/2022      6 HORAS</t>
  </si>
  <si>
    <t>Tabla de basicos al 01/05/2022      7 HORAS</t>
  </si>
  <si>
    <t>Tabla de basicos al 01/05/2022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</si>
</sst>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/>
    <xf numFmtId="164" fontId="0" fillId="0" borderId="1" xfId="1" applyFont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164" fontId="0" fillId="0" borderId="1" xfId="1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27" sqref="B27"/>
    </sheetView>
  </sheetViews>
  <sheetFormatPr baseColWidth="10" defaultRowHeight="12.75" x14ac:dyDescent="0.2"/>
  <cols>
    <col min="1" max="1" width="8.5703125" customWidth="1"/>
    <col min="2" max="2" width="36.140625" bestFit="1" customWidth="1"/>
    <col min="3" max="3" width="18.7109375" customWidth="1"/>
    <col min="4" max="4" width="11.85546875" bestFit="1" customWidth="1"/>
    <col min="5" max="5" width="12.5703125" customWidth="1"/>
    <col min="6" max="6" width="12" customWidth="1"/>
    <col min="7" max="7" width="11.85546875" customWidth="1"/>
    <col min="8" max="8" width="11.5703125" customWidth="1"/>
  </cols>
  <sheetData>
    <row r="1" spans="1:9" x14ac:dyDescent="0.2">
      <c r="A1" s="9" t="s">
        <v>58</v>
      </c>
      <c r="B1" s="9"/>
      <c r="C1" s="9"/>
      <c r="D1" s="2" t="s">
        <v>4</v>
      </c>
      <c r="E1" s="5">
        <v>171.49</v>
      </c>
      <c r="F1" s="2"/>
      <c r="G1" s="2"/>
      <c r="H1" s="1"/>
      <c r="I1" s="1"/>
    </row>
    <row r="2" spans="1:9" x14ac:dyDescent="0.2">
      <c r="A2" s="7" t="s">
        <v>0</v>
      </c>
      <c r="B2" s="7" t="s">
        <v>1</v>
      </c>
      <c r="C2" s="7" t="s">
        <v>2</v>
      </c>
      <c r="D2" s="7" t="s">
        <v>38</v>
      </c>
      <c r="E2" s="7" t="s">
        <v>3</v>
      </c>
      <c r="F2" s="7" t="s">
        <v>5</v>
      </c>
      <c r="G2" s="7" t="s">
        <v>53</v>
      </c>
      <c r="H2" s="7" t="s">
        <v>50</v>
      </c>
      <c r="I2" s="7" t="s">
        <v>6</v>
      </c>
    </row>
    <row r="3" spans="1:9" x14ac:dyDescent="0.2">
      <c r="A3" s="8"/>
      <c r="B3" s="8"/>
      <c r="C3" s="8"/>
      <c r="D3" s="8"/>
      <c r="E3" s="8"/>
      <c r="F3" s="8"/>
      <c r="G3" s="8"/>
      <c r="H3" s="8"/>
      <c r="I3" s="8"/>
    </row>
    <row r="4" spans="1:9" x14ac:dyDescent="0.2">
      <c r="A4" s="1">
        <v>1</v>
      </c>
      <c r="B4" s="1" t="s">
        <v>7</v>
      </c>
      <c r="C4" s="1"/>
      <c r="D4" s="1">
        <v>138</v>
      </c>
      <c r="E4" s="3">
        <f>D4*$E$1</f>
        <v>23665.620000000003</v>
      </c>
      <c r="F4" s="3">
        <f>E4*0.03</f>
        <v>709.96860000000004</v>
      </c>
      <c r="G4" s="3">
        <f>E4*0.01</f>
        <v>236.65620000000004</v>
      </c>
      <c r="H4" s="3">
        <f>E4*0.03</f>
        <v>709.96860000000004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145</v>
      </c>
      <c r="E5" s="3">
        <f>D5*$E$1</f>
        <v>24866.050000000003</v>
      </c>
      <c r="F5" s="3">
        <f t="shared" ref="F5:F16" si="0">E5*0.03</f>
        <v>745.9815000000001</v>
      </c>
      <c r="G5" s="3">
        <f t="shared" ref="G5:G36" si="1">E5*0.01</f>
        <v>248.66050000000004</v>
      </c>
      <c r="H5" s="3">
        <f t="shared" ref="H5:H24" si="2">E5*0.03</f>
        <v>745.9815000000001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152</v>
      </c>
      <c r="E6" s="3">
        <f t="shared" ref="E6:E14" si="3">D6*$E$1</f>
        <v>26066.480000000003</v>
      </c>
      <c r="F6" s="3">
        <f t="shared" si="0"/>
        <v>781.99440000000004</v>
      </c>
      <c r="G6" s="3">
        <f t="shared" si="1"/>
        <v>260.66480000000001</v>
      </c>
      <c r="H6" s="3">
        <f t="shared" si="2"/>
        <v>781.99440000000004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165</v>
      </c>
      <c r="E7" s="3">
        <f t="shared" si="3"/>
        <v>28295.850000000002</v>
      </c>
      <c r="F7" s="3">
        <f t="shared" si="0"/>
        <v>848.87549999999999</v>
      </c>
      <c r="G7" s="3">
        <f t="shared" si="1"/>
        <v>282.95850000000002</v>
      </c>
      <c r="H7" s="3">
        <f t="shared" si="2"/>
        <v>848.87549999999999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177</v>
      </c>
      <c r="E8" s="3">
        <f t="shared" si="3"/>
        <v>30353.730000000003</v>
      </c>
      <c r="F8" s="3">
        <f t="shared" si="0"/>
        <v>910.61190000000011</v>
      </c>
      <c r="G8" s="3">
        <f t="shared" si="1"/>
        <v>303.53730000000002</v>
      </c>
      <c r="H8" s="3">
        <f t="shared" si="2"/>
        <v>910.61190000000011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185</v>
      </c>
      <c r="E9" s="3">
        <f t="shared" si="3"/>
        <v>31725.65</v>
      </c>
      <c r="F9" s="3">
        <f t="shared" si="0"/>
        <v>951.76949999999999</v>
      </c>
      <c r="G9" s="3">
        <f t="shared" si="1"/>
        <v>317.25650000000002</v>
      </c>
      <c r="H9" s="3">
        <f t="shared" si="2"/>
        <v>951.76949999999999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195</v>
      </c>
      <c r="E10" s="3">
        <f t="shared" si="3"/>
        <v>33440.550000000003</v>
      </c>
      <c r="F10" s="3">
        <f t="shared" si="0"/>
        <v>1003.2165</v>
      </c>
      <c r="G10" s="3">
        <f t="shared" si="1"/>
        <v>334.40550000000002</v>
      </c>
      <c r="H10" s="3">
        <f t="shared" si="2"/>
        <v>1003.2165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212</v>
      </c>
      <c r="E11" s="3">
        <f t="shared" si="3"/>
        <v>36355.880000000005</v>
      </c>
      <c r="F11" s="3">
        <f t="shared" si="0"/>
        <v>1090.6764000000001</v>
      </c>
      <c r="G11" s="3">
        <f t="shared" si="1"/>
        <v>363.55880000000008</v>
      </c>
      <c r="H11" s="3">
        <f t="shared" si="2"/>
        <v>1090.6764000000001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233</v>
      </c>
      <c r="E12" s="3">
        <f t="shared" si="3"/>
        <v>39957.170000000006</v>
      </c>
      <c r="F12" s="3">
        <f t="shared" si="0"/>
        <v>1198.7151000000001</v>
      </c>
      <c r="G12" s="3">
        <f t="shared" si="1"/>
        <v>399.57170000000008</v>
      </c>
      <c r="H12" s="3">
        <f t="shared" si="2"/>
        <v>1198.7151000000001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279</v>
      </c>
      <c r="E13" s="3">
        <f t="shared" si="3"/>
        <v>47845.71</v>
      </c>
      <c r="F13" s="3">
        <f t="shared" si="0"/>
        <v>1435.3713</v>
      </c>
      <c r="G13" s="3">
        <f t="shared" si="1"/>
        <v>478.45710000000003</v>
      </c>
      <c r="H13" s="3">
        <f t="shared" si="2"/>
        <v>1435.3713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1">
        <v>307</v>
      </c>
      <c r="E14" s="3">
        <f t="shared" si="3"/>
        <v>52647.43</v>
      </c>
      <c r="F14" s="3">
        <f t="shared" si="0"/>
        <v>1579.4229</v>
      </c>
      <c r="G14" s="3">
        <f t="shared" si="1"/>
        <v>526.47429999999997</v>
      </c>
      <c r="H14" s="3">
        <f t="shared" si="2"/>
        <v>1579.4229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36</v>
      </c>
      <c r="D15" s="1">
        <v>3</v>
      </c>
      <c r="E15" s="3">
        <f>D15*$E$4</f>
        <v>70996.860000000015</v>
      </c>
      <c r="F15" s="3">
        <f t="shared" si="0"/>
        <v>2129.9058000000005</v>
      </c>
      <c r="G15" s="3">
        <f t="shared" si="1"/>
        <v>709.96860000000015</v>
      </c>
      <c r="H15" s="3">
        <f t="shared" si="2"/>
        <v>2129.9058000000005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36</v>
      </c>
      <c r="D16" s="1">
        <v>3.5</v>
      </c>
      <c r="E16" s="3">
        <f t="shared" ref="E16:E24" si="4">D16*$E$4</f>
        <v>82829.670000000013</v>
      </c>
      <c r="F16" s="3">
        <f t="shared" si="0"/>
        <v>2484.8901000000001</v>
      </c>
      <c r="G16" s="3">
        <f t="shared" si="1"/>
        <v>828.2967000000001</v>
      </c>
      <c r="H16" s="3">
        <f t="shared" si="2"/>
        <v>2484.8901000000001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36</v>
      </c>
      <c r="D17" s="1">
        <v>3.5</v>
      </c>
      <c r="E17" s="3">
        <f t="shared" si="4"/>
        <v>82829.670000000013</v>
      </c>
      <c r="F17" s="3">
        <f>E17*0.025</f>
        <v>2070.7417500000006</v>
      </c>
      <c r="G17" s="3">
        <f t="shared" si="1"/>
        <v>828.2967000000001</v>
      </c>
      <c r="H17" s="3">
        <f t="shared" si="2"/>
        <v>2484.8901000000001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36</v>
      </c>
      <c r="D18" s="1">
        <v>4.5</v>
      </c>
      <c r="E18" s="3">
        <f>D18*$E$4</f>
        <v>106495.29000000001</v>
      </c>
      <c r="F18" s="3">
        <f>E18*0.03</f>
        <v>3194.8587000000002</v>
      </c>
      <c r="G18" s="3">
        <f>E18*0.01</f>
        <v>1064.9529</v>
      </c>
      <c r="H18" s="3">
        <f>E18*0.03</f>
        <v>3194.8587000000002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36</v>
      </c>
      <c r="D19" s="1">
        <v>4.5</v>
      </c>
      <c r="E19" s="3">
        <f t="shared" si="4"/>
        <v>106495.29000000001</v>
      </c>
      <c r="F19" s="3">
        <f>E19*0.03</f>
        <v>3194.8587000000002</v>
      </c>
      <c r="G19" s="3">
        <f t="shared" si="1"/>
        <v>1064.9529</v>
      </c>
      <c r="H19" s="3">
        <f t="shared" si="2"/>
        <v>3194.8587000000002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36</v>
      </c>
      <c r="D20" s="1">
        <v>4.5</v>
      </c>
      <c r="E20" s="3">
        <f t="shared" si="4"/>
        <v>106495.29000000001</v>
      </c>
      <c r="F20" s="3">
        <f>E20*0.025</f>
        <v>2662.3822500000006</v>
      </c>
      <c r="G20" s="3">
        <f t="shared" si="1"/>
        <v>1064.9529</v>
      </c>
      <c r="H20" s="3">
        <f t="shared" si="2"/>
        <v>3194.8587000000002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36</v>
      </c>
      <c r="D21" s="1">
        <v>4.5</v>
      </c>
      <c r="E21" s="3">
        <f t="shared" si="4"/>
        <v>106495.29000000001</v>
      </c>
      <c r="F21" s="3">
        <f>E21*0.025</f>
        <v>2662.3822500000006</v>
      </c>
      <c r="G21" s="3">
        <f t="shared" si="1"/>
        <v>1064.9529</v>
      </c>
      <c r="H21" s="3">
        <f t="shared" si="2"/>
        <v>3194.8587000000002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36</v>
      </c>
      <c r="D22" s="1">
        <v>4.5</v>
      </c>
      <c r="E22" s="3">
        <f t="shared" si="4"/>
        <v>106495.29000000001</v>
      </c>
      <c r="F22" s="3">
        <f>E22*0.025</f>
        <v>2662.3822500000006</v>
      </c>
      <c r="G22" s="3">
        <f t="shared" si="1"/>
        <v>1064.9529</v>
      </c>
      <c r="H22" s="3">
        <f t="shared" si="2"/>
        <v>3194.8587000000002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36</v>
      </c>
      <c r="D23" s="1">
        <v>4.5</v>
      </c>
      <c r="E23" s="3">
        <f t="shared" si="4"/>
        <v>106495.29000000001</v>
      </c>
      <c r="F23" s="3">
        <f>E23*0.025</f>
        <v>2662.3822500000006</v>
      </c>
      <c r="G23" s="3">
        <f t="shared" si="1"/>
        <v>1064.9529</v>
      </c>
      <c r="H23" s="3">
        <f t="shared" si="2"/>
        <v>3194.8587000000002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36</v>
      </c>
      <c r="D24" s="1">
        <v>6</v>
      </c>
      <c r="E24" s="3">
        <f t="shared" si="4"/>
        <v>141993.72000000003</v>
      </c>
      <c r="F24" s="3">
        <f>E24*0.025</f>
        <v>3549.8430000000008</v>
      </c>
      <c r="G24" s="3">
        <f t="shared" si="1"/>
        <v>1419.9372000000003</v>
      </c>
      <c r="H24" s="3">
        <f t="shared" si="2"/>
        <v>4259.8116000000009</v>
      </c>
      <c r="I24" s="3">
        <v>3500</v>
      </c>
    </row>
    <row r="25" spans="1:9" x14ac:dyDescent="0.2">
      <c r="A25" s="1">
        <v>31</v>
      </c>
      <c r="B25" s="1" t="s">
        <v>39</v>
      </c>
      <c r="C25" s="3">
        <v>1218.8399999999999</v>
      </c>
      <c r="D25" s="1"/>
      <c r="E25" s="3"/>
      <c r="F25" s="3"/>
      <c r="G25" s="3"/>
      <c r="H25" s="3"/>
      <c r="I25" s="3"/>
    </row>
    <row r="26" spans="1:9" x14ac:dyDescent="0.2">
      <c r="A26" s="1">
        <v>32</v>
      </c>
      <c r="B26" s="1" t="s">
        <v>27</v>
      </c>
      <c r="C26" s="6"/>
      <c r="D26" s="1">
        <v>138</v>
      </c>
      <c r="E26" s="3">
        <f>D26*E1</f>
        <v>23665.620000000003</v>
      </c>
      <c r="F26" s="3"/>
      <c r="G26" s="3"/>
      <c r="H26" s="3">
        <f>E26*0.03</f>
        <v>709.96860000000004</v>
      </c>
      <c r="I26" s="3">
        <v>3500</v>
      </c>
    </row>
    <row r="27" spans="1:9" x14ac:dyDescent="0.2">
      <c r="A27" s="1">
        <v>35</v>
      </c>
      <c r="B27" s="1" t="s">
        <v>57</v>
      </c>
      <c r="C27" s="6"/>
      <c r="D27" s="1"/>
      <c r="E27" s="3">
        <v>40289.07</v>
      </c>
      <c r="F27" s="3"/>
      <c r="G27" s="3"/>
      <c r="H27" s="3"/>
      <c r="I27" s="3"/>
    </row>
    <row r="28" spans="1:9" x14ac:dyDescent="0.2">
      <c r="A28" s="1">
        <v>40</v>
      </c>
      <c r="B28" s="1" t="s">
        <v>52</v>
      </c>
      <c r="C28" s="1" t="s">
        <v>37</v>
      </c>
      <c r="D28" s="1">
        <v>3.5</v>
      </c>
      <c r="E28" s="3">
        <f>'8 Horas'!E4*'6 Horas'!D28</f>
        <v>110439.56000000001</v>
      </c>
      <c r="F28" s="3">
        <f>E28*0.03</f>
        <v>3313.1868000000004</v>
      </c>
      <c r="G28" s="3">
        <f t="shared" si="1"/>
        <v>1104.3956000000001</v>
      </c>
      <c r="H28" s="3">
        <f>E28*0.01</f>
        <v>1104.3956000000001</v>
      </c>
      <c r="I28" s="3"/>
    </row>
    <row r="29" spans="1:9" x14ac:dyDescent="0.2">
      <c r="A29" s="1">
        <v>41</v>
      </c>
      <c r="B29" s="1" t="s">
        <v>28</v>
      </c>
      <c r="C29" s="1" t="s">
        <v>37</v>
      </c>
      <c r="D29" s="1">
        <v>4</v>
      </c>
      <c r="E29" s="3">
        <f>'8 Horas'!E4*'6 Horas'!D29</f>
        <v>126216.64000000001</v>
      </c>
      <c r="F29" s="3">
        <f>E29*0.01</f>
        <v>1262.1664000000001</v>
      </c>
      <c r="G29" s="3">
        <f t="shared" si="1"/>
        <v>1262.1664000000001</v>
      </c>
      <c r="H29" s="3">
        <f t="shared" ref="H29:H36" si="5">E29*0.01</f>
        <v>1262.1664000000001</v>
      </c>
      <c r="I29" s="3">
        <v>3500</v>
      </c>
    </row>
    <row r="30" spans="1:9" x14ac:dyDescent="0.2">
      <c r="A30" s="1">
        <v>50</v>
      </c>
      <c r="B30" s="1" t="s">
        <v>29</v>
      </c>
      <c r="C30" s="1" t="s">
        <v>36</v>
      </c>
      <c r="D30" s="1">
        <v>3.7</v>
      </c>
      <c r="E30" s="3">
        <f t="shared" ref="E30:E35" si="6">D30*$E$4</f>
        <v>87562.794000000009</v>
      </c>
      <c r="F30" s="3">
        <f t="shared" ref="F30:F36" si="7">E30*0.01</f>
        <v>875.62794000000008</v>
      </c>
      <c r="G30" s="3">
        <f t="shared" si="1"/>
        <v>875.62794000000008</v>
      </c>
      <c r="H30" s="3">
        <f t="shared" si="5"/>
        <v>875.62794000000008</v>
      </c>
      <c r="I30" s="3">
        <v>3500</v>
      </c>
    </row>
    <row r="31" spans="1:9" x14ac:dyDescent="0.2">
      <c r="A31" s="1">
        <v>51</v>
      </c>
      <c r="B31" s="1" t="s">
        <v>30</v>
      </c>
      <c r="C31" s="1" t="s">
        <v>36</v>
      </c>
      <c r="D31" s="1">
        <v>4</v>
      </c>
      <c r="E31" s="3">
        <f t="shared" si="6"/>
        <v>94662.48000000001</v>
      </c>
      <c r="F31" s="3">
        <f t="shared" si="7"/>
        <v>946.62480000000016</v>
      </c>
      <c r="G31" s="3">
        <f t="shared" si="1"/>
        <v>946.62480000000016</v>
      </c>
      <c r="H31" s="3">
        <f t="shared" si="5"/>
        <v>946.62480000000016</v>
      </c>
      <c r="I31" s="3">
        <v>3500</v>
      </c>
    </row>
    <row r="32" spans="1:9" x14ac:dyDescent="0.2">
      <c r="A32" s="1">
        <v>52</v>
      </c>
      <c r="B32" s="1" t="s">
        <v>31</v>
      </c>
      <c r="C32" s="1" t="s">
        <v>36</v>
      </c>
      <c r="D32" s="1">
        <v>4</v>
      </c>
      <c r="E32" s="3">
        <f t="shared" si="6"/>
        <v>94662.48000000001</v>
      </c>
      <c r="F32" s="3">
        <f t="shared" si="7"/>
        <v>946.62480000000016</v>
      </c>
      <c r="G32" s="3">
        <f t="shared" si="1"/>
        <v>946.62480000000016</v>
      </c>
      <c r="H32" s="3">
        <f t="shared" si="5"/>
        <v>946.62480000000016</v>
      </c>
      <c r="I32" s="3">
        <v>3500</v>
      </c>
    </row>
    <row r="33" spans="1:9" ht="13.5" customHeight="1" x14ac:dyDescent="0.2">
      <c r="A33" s="1">
        <v>53</v>
      </c>
      <c r="B33" s="1" t="s">
        <v>32</v>
      </c>
      <c r="C33" s="1" t="s">
        <v>36</v>
      </c>
      <c r="D33" s="1">
        <v>4.5</v>
      </c>
      <c r="E33" s="3">
        <f t="shared" si="6"/>
        <v>106495.29000000001</v>
      </c>
      <c r="F33" s="3">
        <f t="shared" si="7"/>
        <v>1064.9529</v>
      </c>
      <c r="G33" s="3">
        <f t="shared" si="1"/>
        <v>1064.9529</v>
      </c>
      <c r="H33" s="3">
        <f t="shared" si="5"/>
        <v>1064.9529</v>
      </c>
      <c r="I33" s="3">
        <v>3500</v>
      </c>
    </row>
    <row r="34" spans="1:9" x14ac:dyDescent="0.2">
      <c r="A34" s="1">
        <v>54</v>
      </c>
      <c r="B34" s="1" t="s">
        <v>33</v>
      </c>
      <c r="C34" s="1" t="s">
        <v>36</v>
      </c>
      <c r="D34" s="1">
        <v>5.5</v>
      </c>
      <c r="E34" s="3">
        <f t="shared" si="6"/>
        <v>130160.91000000002</v>
      </c>
      <c r="F34" s="3">
        <f t="shared" si="7"/>
        <v>1301.6091000000001</v>
      </c>
      <c r="G34" s="3">
        <f t="shared" si="1"/>
        <v>1301.6091000000001</v>
      </c>
      <c r="H34" s="3">
        <f t="shared" si="5"/>
        <v>1301.6091000000001</v>
      </c>
      <c r="I34" s="3">
        <v>3500</v>
      </c>
    </row>
    <row r="35" spans="1:9" x14ac:dyDescent="0.2">
      <c r="A35" s="1">
        <v>55</v>
      </c>
      <c r="B35" s="1" t="s">
        <v>34</v>
      </c>
      <c r="C35" s="1" t="s">
        <v>36</v>
      </c>
      <c r="D35" s="1">
        <v>6.5</v>
      </c>
      <c r="E35" s="3">
        <f t="shared" si="6"/>
        <v>153826.53000000003</v>
      </c>
      <c r="F35" s="3">
        <f t="shared" si="7"/>
        <v>1538.2653000000003</v>
      </c>
      <c r="G35" s="3">
        <f t="shared" si="1"/>
        <v>1538.2653000000003</v>
      </c>
      <c r="H35" s="3">
        <f t="shared" si="5"/>
        <v>1538.2653000000003</v>
      </c>
      <c r="I35" s="3">
        <v>3500</v>
      </c>
    </row>
    <row r="36" spans="1:9" x14ac:dyDescent="0.2">
      <c r="A36" s="1">
        <v>60</v>
      </c>
      <c r="B36" s="1" t="s">
        <v>35</v>
      </c>
      <c r="C36" s="1" t="s">
        <v>37</v>
      </c>
      <c r="D36" s="1">
        <v>14</v>
      </c>
      <c r="E36" s="3">
        <f>D36*'8 Horas'!E4</f>
        <v>441758.24000000005</v>
      </c>
      <c r="F36" s="3">
        <f t="shared" si="7"/>
        <v>4417.5824000000002</v>
      </c>
      <c r="G36" s="3">
        <f t="shared" si="1"/>
        <v>4417.5824000000002</v>
      </c>
      <c r="H36" s="3">
        <f t="shared" si="5"/>
        <v>4417.5824000000002</v>
      </c>
      <c r="I36" s="3"/>
    </row>
    <row r="38" spans="1:9" x14ac:dyDescent="0.2">
      <c r="B38" s="1" t="s">
        <v>40</v>
      </c>
      <c r="C38" s="3">
        <f>E7*0.1</f>
        <v>2829.5850000000005</v>
      </c>
    </row>
    <row r="39" spans="1:9" x14ac:dyDescent="0.2">
      <c r="B39" s="1" t="s">
        <v>43</v>
      </c>
      <c r="C39" s="3">
        <f>E7*0.15</f>
        <v>4244.3775000000005</v>
      </c>
    </row>
    <row r="40" spans="1:9" x14ac:dyDescent="0.2">
      <c r="B40" s="1" t="s">
        <v>44</v>
      </c>
      <c r="C40" s="3">
        <f>E7*0.25</f>
        <v>7073.9625000000005</v>
      </c>
    </row>
    <row r="41" spans="1:9" x14ac:dyDescent="0.2">
      <c r="B41" s="1" t="s">
        <v>45</v>
      </c>
      <c r="C41" s="3">
        <f>E7*0.3</f>
        <v>8488.755000000001</v>
      </c>
    </row>
    <row r="42" spans="1:9" x14ac:dyDescent="0.2">
      <c r="B42" s="1" t="s">
        <v>46</v>
      </c>
      <c r="C42" s="3">
        <f>E7*0.05</f>
        <v>1414.7925000000002</v>
      </c>
    </row>
    <row r="43" spans="1:9" x14ac:dyDescent="0.2">
      <c r="B43" s="1" t="s">
        <v>47</v>
      </c>
      <c r="C43" s="3">
        <f>E7*0.4</f>
        <v>11318.340000000002</v>
      </c>
    </row>
    <row r="44" spans="1:9" x14ac:dyDescent="0.2">
      <c r="B44" s="1" t="s">
        <v>48</v>
      </c>
      <c r="C44" s="3">
        <f>E7*0.1</f>
        <v>2829.5850000000005</v>
      </c>
    </row>
    <row r="45" spans="1:9" x14ac:dyDescent="0.2">
      <c r="B45" s="1" t="s">
        <v>41</v>
      </c>
      <c r="C45" s="3">
        <f>E36*0.15</f>
        <v>66263.736000000004</v>
      </c>
    </row>
    <row r="46" spans="1:9" x14ac:dyDescent="0.2">
      <c r="B46" s="1" t="s">
        <v>42</v>
      </c>
      <c r="C46" s="3">
        <f>E6*0.01</f>
        <v>260.66480000000001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35433070866141736" right="0.19685039370078741" top="0.19685039370078741" bottom="0.31496062992125984" header="0.11811023622047245" footer="0"/>
  <pageSetup orientation="landscape" r:id="rId1"/>
  <headerFooter alignWithMargins="0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2" sqref="E2:E3"/>
    </sheetView>
  </sheetViews>
  <sheetFormatPr baseColWidth="10" defaultRowHeight="12.75" x14ac:dyDescent="0.2"/>
  <cols>
    <col min="1" max="1" width="8.85546875" bestFit="1" customWidth="1"/>
    <col min="2" max="2" width="36.140625" bestFit="1" customWidth="1"/>
    <col min="3" max="3" width="19.140625" bestFit="1" customWidth="1"/>
    <col min="5" max="5" width="12.85546875" bestFit="1" customWidth="1"/>
    <col min="6" max="6" width="13.5703125" bestFit="1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59</v>
      </c>
      <c r="B1" s="9"/>
      <c r="C1" s="9"/>
      <c r="D1" s="2" t="s">
        <v>4</v>
      </c>
      <c r="E1" s="5">
        <v>171.49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51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1">
        <v>161</v>
      </c>
      <c r="E4" s="3">
        <f>D4*$E$1</f>
        <v>27609.890000000003</v>
      </c>
      <c r="F4" s="3">
        <f>E4*0.03</f>
        <v>828.2967000000001</v>
      </c>
      <c r="G4" s="3">
        <f>E4*0.01</f>
        <v>276.09890000000001</v>
      </c>
      <c r="H4" s="3">
        <f>E4*0.03</f>
        <v>828.2967000000001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169</v>
      </c>
      <c r="E5" s="3">
        <f t="shared" ref="E5:E14" si="0">D5*$E$1</f>
        <v>28981.81</v>
      </c>
      <c r="F5" s="3">
        <f t="shared" ref="F5:F16" si="1">E5*0.03</f>
        <v>869.45429999999999</v>
      </c>
      <c r="G5" s="3">
        <f t="shared" ref="G5:G30" si="2">E5*0.01</f>
        <v>289.81810000000002</v>
      </c>
      <c r="H5" s="3">
        <f t="shared" ref="H5:H24" si="3">E5*0.03</f>
        <v>869.45429999999999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177</v>
      </c>
      <c r="E6" s="3">
        <f t="shared" si="0"/>
        <v>30353.730000000003</v>
      </c>
      <c r="F6" s="3">
        <f t="shared" si="1"/>
        <v>910.61190000000011</v>
      </c>
      <c r="G6" s="3">
        <f t="shared" si="2"/>
        <v>303.53730000000002</v>
      </c>
      <c r="H6" s="3">
        <f t="shared" si="3"/>
        <v>910.61190000000011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191</v>
      </c>
      <c r="E7" s="3">
        <f t="shared" si="0"/>
        <v>32754.59</v>
      </c>
      <c r="F7" s="3">
        <f t="shared" si="1"/>
        <v>982.6377</v>
      </c>
      <c r="G7" s="3">
        <f t="shared" si="2"/>
        <v>327.54590000000002</v>
      </c>
      <c r="H7" s="3">
        <f t="shared" si="3"/>
        <v>982.6377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205</v>
      </c>
      <c r="E8" s="3">
        <f t="shared" si="0"/>
        <v>35155.450000000004</v>
      </c>
      <c r="F8" s="3">
        <f t="shared" si="1"/>
        <v>1054.6635000000001</v>
      </c>
      <c r="G8" s="3">
        <f t="shared" si="2"/>
        <v>351.55450000000008</v>
      </c>
      <c r="H8" s="3">
        <f t="shared" si="3"/>
        <v>1054.6635000000001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215</v>
      </c>
      <c r="E9" s="3">
        <f t="shared" si="0"/>
        <v>36870.35</v>
      </c>
      <c r="F9" s="3">
        <f t="shared" si="1"/>
        <v>1106.1105</v>
      </c>
      <c r="G9" s="3">
        <f t="shared" si="2"/>
        <v>368.70350000000002</v>
      </c>
      <c r="H9" s="3">
        <f t="shared" si="3"/>
        <v>1106.1105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228</v>
      </c>
      <c r="E10" s="3">
        <f t="shared" si="0"/>
        <v>39099.72</v>
      </c>
      <c r="F10" s="3">
        <f t="shared" si="1"/>
        <v>1172.9916000000001</v>
      </c>
      <c r="G10" s="3">
        <f t="shared" si="2"/>
        <v>390.99720000000002</v>
      </c>
      <c r="H10" s="3">
        <f t="shared" si="3"/>
        <v>1172.9916000000001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247</v>
      </c>
      <c r="E11" s="3">
        <f t="shared" si="0"/>
        <v>42358.03</v>
      </c>
      <c r="F11" s="3">
        <f t="shared" si="1"/>
        <v>1270.7409</v>
      </c>
      <c r="G11" s="3">
        <f t="shared" si="2"/>
        <v>423.58030000000002</v>
      </c>
      <c r="H11" s="3">
        <f t="shared" si="3"/>
        <v>1270.7409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272</v>
      </c>
      <c r="E12" s="3">
        <f t="shared" si="0"/>
        <v>46645.279999999999</v>
      </c>
      <c r="F12" s="3">
        <f t="shared" si="1"/>
        <v>1399.3583999999998</v>
      </c>
      <c r="G12" s="3">
        <f t="shared" si="2"/>
        <v>466.45280000000002</v>
      </c>
      <c r="H12" s="3">
        <f t="shared" si="3"/>
        <v>1399.3583999999998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326</v>
      </c>
      <c r="E13" s="3">
        <f t="shared" si="0"/>
        <v>55905.740000000005</v>
      </c>
      <c r="F13" s="3">
        <f t="shared" si="1"/>
        <v>1677.1722000000002</v>
      </c>
      <c r="G13" s="3">
        <f t="shared" si="2"/>
        <v>559.05740000000003</v>
      </c>
      <c r="H13" s="3">
        <f t="shared" si="3"/>
        <v>1677.1722000000002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1">
        <v>364</v>
      </c>
      <c r="E14" s="3">
        <f t="shared" si="0"/>
        <v>62422.36</v>
      </c>
      <c r="F14" s="3">
        <f t="shared" si="1"/>
        <v>1872.6707999999999</v>
      </c>
      <c r="G14" s="3">
        <f t="shared" si="2"/>
        <v>624.22360000000003</v>
      </c>
      <c r="H14" s="3">
        <f t="shared" si="3"/>
        <v>1872.6707999999999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49</v>
      </c>
      <c r="D15" s="1">
        <v>3</v>
      </c>
      <c r="E15" s="3">
        <f t="shared" ref="E15:E31" si="4">D15*$E$4</f>
        <v>82829.670000000013</v>
      </c>
      <c r="F15" s="3">
        <f t="shared" si="1"/>
        <v>2484.8901000000001</v>
      </c>
      <c r="G15" s="3">
        <f t="shared" si="2"/>
        <v>828.2967000000001</v>
      </c>
      <c r="H15" s="3">
        <f t="shared" si="3"/>
        <v>2484.8901000000001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49</v>
      </c>
      <c r="D16" s="1">
        <v>3.5</v>
      </c>
      <c r="E16" s="3">
        <f t="shared" si="4"/>
        <v>96634.615000000005</v>
      </c>
      <c r="F16" s="3">
        <f t="shared" si="1"/>
        <v>2899.03845</v>
      </c>
      <c r="G16" s="3">
        <f t="shared" si="2"/>
        <v>966.34615000000008</v>
      </c>
      <c r="H16" s="3">
        <f t="shared" si="3"/>
        <v>2899.03845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49</v>
      </c>
      <c r="D17" s="1">
        <v>3.5</v>
      </c>
      <c r="E17" s="3">
        <f t="shared" si="4"/>
        <v>96634.615000000005</v>
      </c>
      <c r="F17" s="3">
        <f>E17*0.025</f>
        <v>2415.8653750000003</v>
      </c>
      <c r="G17" s="3">
        <f t="shared" si="2"/>
        <v>966.34615000000008</v>
      </c>
      <c r="H17" s="3">
        <f t="shared" si="3"/>
        <v>2899.03845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49</v>
      </c>
      <c r="D18" s="1">
        <v>4.5</v>
      </c>
      <c r="E18" s="3">
        <f>D18*$E$4</f>
        <v>124244.50500000002</v>
      </c>
      <c r="F18" s="3">
        <f>E18*0.03</f>
        <v>3727.3351500000003</v>
      </c>
      <c r="G18" s="3">
        <f>E18*0.01</f>
        <v>1242.4450500000003</v>
      </c>
      <c r="H18" s="3">
        <f>E18*0.03</f>
        <v>3727.3351500000003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49</v>
      </c>
      <c r="D19" s="1">
        <v>4.5</v>
      </c>
      <c r="E19" s="3">
        <f t="shared" si="4"/>
        <v>124244.50500000002</v>
      </c>
      <c r="F19" s="3">
        <f>E19*0.03</f>
        <v>3727.3351500000003</v>
      </c>
      <c r="G19" s="3">
        <f t="shared" si="2"/>
        <v>1242.4450500000003</v>
      </c>
      <c r="H19" s="3">
        <f t="shared" si="3"/>
        <v>3727.3351500000003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49</v>
      </c>
      <c r="D20" s="1">
        <v>4.5</v>
      </c>
      <c r="E20" s="3">
        <f t="shared" si="4"/>
        <v>124244.50500000002</v>
      </c>
      <c r="F20" s="3">
        <f>E20*0.025</f>
        <v>3106.1126250000007</v>
      </c>
      <c r="G20" s="3">
        <f t="shared" si="2"/>
        <v>1242.4450500000003</v>
      </c>
      <c r="H20" s="3">
        <f t="shared" si="3"/>
        <v>3727.3351500000003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49</v>
      </c>
      <c r="D21" s="1">
        <v>4.5</v>
      </c>
      <c r="E21" s="3">
        <f t="shared" si="4"/>
        <v>124244.50500000002</v>
      </c>
      <c r="F21" s="3">
        <f>E21*0.025</f>
        <v>3106.1126250000007</v>
      </c>
      <c r="G21" s="3">
        <f t="shared" si="2"/>
        <v>1242.4450500000003</v>
      </c>
      <c r="H21" s="3">
        <f t="shared" si="3"/>
        <v>3727.3351500000003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49</v>
      </c>
      <c r="D22" s="1">
        <v>4.5</v>
      </c>
      <c r="E22" s="3">
        <f t="shared" si="4"/>
        <v>124244.50500000002</v>
      </c>
      <c r="F22" s="3">
        <f>E22*0.025</f>
        <v>3106.1126250000007</v>
      </c>
      <c r="G22" s="3">
        <f t="shared" si="2"/>
        <v>1242.4450500000003</v>
      </c>
      <c r="H22" s="3">
        <f t="shared" si="3"/>
        <v>3727.3351500000003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49</v>
      </c>
      <c r="D23" s="1">
        <v>4.5</v>
      </c>
      <c r="E23" s="3">
        <f t="shared" si="4"/>
        <v>124244.50500000002</v>
      </c>
      <c r="F23" s="3">
        <f>E23*0.025</f>
        <v>3106.1126250000007</v>
      </c>
      <c r="G23" s="3">
        <f t="shared" si="2"/>
        <v>1242.4450500000003</v>
      </c>
      <c r="H23" s="3">
        <f t="shared" si="3"/>
        <v>3727.3351500000003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49</v>
      </c>
      <c r="D24" s="1">
        <v>6</v>
      </c>
      <c r="E24" s="3">
        <f t="shared" si="4"/>
        <v>165659.34000000003</v>
      </c>
      <c r="F24" s="3">
        <f>E24*0.025</f>
        <v>4141.4835000000012</v>
      </c>
      <c r="G24" s="3">
        <f t="shared" si="2"/>
        <v>1656.5934000000002</v>
      </c>
      <c r="H24" s="3">
        <f t="shared" si="3"/>
        <v>4969.7802000000001</v>
      </c>
      <c r="I24" s="3">
        <v>3500</v>
      </c>
    </row>
    <row r="25" spans="1:9" x14ac:dyDescent="0.2">
      <c r="A25" s="1">
        <v>32</v>
      </c>
      <c r="B25" s="1" t="s">
        <v>54</v>
      </c>
      <c r="C25" s="6"/>
      <c r="D25" s="1">
        <v>161</v>
      </c>
      <c r="E25" s="3">
        <f>D25*E1</f>
        <v>27609.890000000003</v>
      </c>
      <c r="F25" s="3"/>
      <c r="G25" s="3"/>
      <c r="H25" s="3">
        <f>E25*0.03</f>
        <v>828.2967000000001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49</v>
      </c>
      <c r="D26" s="1">
        <v>3.7</v>
      </c>
      <c r="E26" s="3">
        <f t="shared" si="4"/>
        <v>102156.59300000002</v>
      </c>
      <c r="F26" s="3">
        <f t="shared" ref="F26:F31" si="5">E26*0.01</f>
        <v>1021.5659300000002</v>
      </c>
      <c r="G26" s="3">
        <f t="shared" si="2"/>
        <v>1021.5659300000002</v>
      </c>
      <c r="H26" s="3">
        <f t="shared" ref="H26:H31" si="6">E26*0.01</f>
        <v>1021.5659300000002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49</v>
      </c>
      <c r="D27" s="1">
        <v>4</v>
      </c>
      <c r="E27" s="3">
        <f t="shared" si="4"/>
        <v>110439.56000000001</v>
      </c>
      <c r="F27" s="3">
        <f t="shared" si="5"/>
        <v>1104.3956000000001</v>
      </c>
      <c r="G27" s="3">
        <f t="shared" si="2"/>
        <v>1104.3956000000001</v>
      </c>
      <c r="H27" s="3">
        <f t="shared" si="6"/>
        <v>1104.3956000000001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49</v>
      </c>
      <c r="D28" s="1">
        <v>4</v>
      </c>
      <c r="E28" s="3">
        <f t="shared" si="4"/>
        <v>110439.56000000001</v>
      </c>
      <c r="F28" s="3">
        <f t="shared" si="5"/>
        <v>1104.3956000000001</v>
      </c>
      <c r="G28" s="3">
        <f t="shared" si="2"/>
        <v>1104.3956000000001</v>
      </c>
      <c r="H28" s="3">
        <f t="shared" si="6"/>
        <v>1104.3956000000001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49</v>
      </c>
      <c r="D29" s="1">
        <v>4.5</v>
      </c>
      <c r="E29" s="3">
        <f t="shared" si="4"/>
        <v>124244.50500000002</v>
      </c>
      <c r="F29" s="3">
        <f t="shared" si="5"/>
        <v>1242.4450500000003</v>
      </c>
      <c r="G29" s="3">
        <f t="shared" si="2"/>
        <v>1242.4450500000003</v>
      </c>
      <c r="H29" s="3">
        <f t="shared" si="6"/>
        <v>1242.4450500000003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49</v>
      </c>
      <c r="D30" s="1">
        <v>5.5</v>
      </c>
      <c r="E30" s="3">
        <f t="shared" si="4"/>
        <v>151854.39500000002</v>
      </c>
      <c r="F30" s="3">
        <f t="shared" si="5"/>
        <v>1518.5439500000002</v>
      </c>
      <c r="G30" s="3">
        <f t="shared" si="2"/>
        <v>1518.5439500000002</v>
      </c>
      <c r="H30" s="3">
        <f t="shared" si="6"/>
        <v>1518.5439500000002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49</v>
      </c>
      <c r="D31" s="1">
        <v>6.5</v>
      </c>
      <c r="E31" s="3">
        <f t="shared" si="4"/>
        <v>179464.28500000003</v>
      </c>
      <c r="F31" s="3">
        <f t="shared" si="5"/>
        <v>1794.6428500000004</v>
      </c>
      <c r="G31" s="3">
        <f>E31*0.01</f>
        <v>1794.6428500000004</v>
      </c>
      <c r="H31" s="3">
        <f t="shared" si="6"/>
        <v>1794.6428500000004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2" sqref="E2:E3"/>
    </sheetView>
  </sheetViews>
  <sheetFormatPr baseColWidth="10" defaultRowHeight="12.75" x14ac:dyDescent="0.2"/>
  <cols>
    <col min="1" max="1" width="8.7109375" customWidth="1"/>
    <col min="2" max="2" width="35" customWidth="1"/>
    <col min="3" max="3" width="19.140625" bestFit="1" customWidth="1"/>
    <col min="4" max="4" width="11.85546875" bestFit="1" customWidth="1"/>
    <col min="5" max="5" width="12.85546875" bestFit="1" customWidth="1"/>
    <col min="6" max="6" width="11.7109375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60</v>
      </c>
      <c r="B1" s="9"/>
      <c r="C1" s="9"/>
      <c r="D1" s="2" t="s">
        <v>4</v>
      </c>
      <c r="E1" s="5">
        <v>171.49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51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4">
        <v>184</v>
      </c>
      <c r="E4" s="3">
        <f>D4*$E$1</f>
        <v>31554.160000000003</v>
      </c>
      <c r="F4" s="3">
        <f>E4*0.03</f>
        <v>946.62480000000005</v>
      </c>
      <c r="G4" s="3">
        <f>E4*0.01</f>
        <v>315.54160000000002</v>
      </c>
      <c r="H4" s="3">
        <f>E4*0.03</f>
        <v>946.62480000000005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4">
        <v>194</v>
      </c>
      <c r="E5" s="3">
        <f>D5*$E$1</f>
        <v>33269.060000000005</v>
      </c>
      <c r="F5" s="3">
        <f t="shared" ref="F5:F16" si="0">E5*0.03</f>
        <v>998.07180000000017</v>
      </c>
      <c r="G5" s="3">
        <f t="shared" ref="G5:G31" si="1">E5*0.01</f>
        <v>332.69060000000007</v>
      </c>
      <c r="H5" s="3">
        <f t="shared" ref="H5:H24" si="2">E5*0.03</f>
        <v>998.07180000000017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4">
        <v>203</v>
      </c>
      <c r="E6" s="3">
        <f t="shared" ref="E6:E14" si="3">D6*$E$1</f>
        <v>34812.47</v>
      </c>
      <c r="F6" s="3">
        <f t="shared" si="0"/>
        <v>1044.3741</v>
      </c>
      <c r="G6" s="3">
        <f t="shared" si="1"/>
        <v>348.12470000000002</v>
      </c>
      <c r="H6" s="3">
        <f t="shared" si="2"/>
        <v>1044.3741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4">
        <v>220</v>
      </c>
      <c r="E7" s="3">
        <f t="shared" si="3"/>
        <v>37727.800000000003</v>
      </c>
      <c r="F7" s="3">
        <f t="shared" si="0"/>
        <v>1131.8340000000001</v>
      </c>
      <c r="G7" s="3">
        <f t="shared" si="1"/>
        <v>377.27800000000002</v>
      </c>
      <c r="H7" s="3">
        <f t="shared" si="2"/>
        <v>1131.8340000000001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4">
        <v>235</v>
      </c>
      <c r="E8" s="3">
        <f t="shared" si="3"/>
        <v>40300.15</v>
      </c>
      <c r="F8" s="3">
        <f t="shared" si="0"/>
        <v>1209.0045</v>
      </c>
      <c r="G8" s="3">
        <f t="shared" si="1"/>
        <v>403.00150000000002</v>
      </c>
      <c r="H8" s="3">
        <f t="shared" si="2"/>
        <v>1209.0045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4">
        <v>246</v>
      </c>
      <c r="E9" s="3">
        <f t="shared" si="3"/>
        <v>42186.54</v>
      </c>
      <c r="F9" s="3">
        <f t="shared" si="0"/>
        <v>1265.5962</v>
      </c>
      <c r="G9" s="3">
        <f t="shared" si="1"/>
        <v>421.86540000000002</v>
      </c>
      <c r="H9" s="3">
        <f t="shared" si="2"/>
        <v>1265.5962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4">
        <v>260</v>
      </c>
      <c r="E10" s="3">
        <f t="shared" si="3"/>
        <v>44587.4</v>
      </c>
      <c r="F10" s="3">
        <f t="shared" si="0"/>
        <v>1337.6220000000001</v>
      </c>
      <c r="G10" s="3">
        <f t="shared" si="1"/>
        <v>445.87400000000002</v>
      </c>
      <c r="H10" s="3">
        <f t="shared" si="2"/>
        <v>1337.6220000000001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4">
        <v>284</v>
      </c>
      <c r="E11" s="3">
        <f t="shared" si="3"/>
        <v>48703.16</v>
      </c>
      <c r="F11" s="3">
        <f t="shared" si="0"/>
        <v>1461.0948000000001</v>
      </c>
      <c r="G11" s="3">
        <f t="shared" si="1"/>
        <v>487.03160000000003</v>
      </c>
      <c r="H11" s="3">
        <f t="shared" si="2"/>
        <v>1461.0948000000001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4">
        <v>309</v>
      </c>
      <c r="E12" s="3">
        <f t="shared" si="3"/>
        <v>52990.41</v>
      </c>
      <c r="F12" s="3">
        <f t="shared" si="0"/>
        <v>1589.7123000000001</v>
      </c>
      <c r="G12" s="3">
        <f t="shared" si="1"/>
        <v>529.90410000000008</v>
      </c>
      <c r="H12" s="3">
        <f t="shared" si="2"/>
        <v>1589.7123000000001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4">
        <v>373</v>
      </c>
      <c r="E13" s="3">
        <f t="shared" si="3"/>
        <v>63965.770000000004</v>
      </c>
      <c r="F13" s="3">
        <f t="shared" si="0"/>
        <v>1918.9731000000002</v>
      </c>
      <c r="G13" s="3">
        <f t="shared" si="1"/>
        <v>639.65770000000009</v>
      </c>
      <c r="H13" s="3">
        <f t="shared" si="2"/>
        <v>1918.9731000000002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4">
        <v>410</v>
      </c>
      <c r="E14" s="3">
        <f t="shared" si="3"/>
        <v>70310.900000000009</v>
      </c>
      <c r="F14" s="3">
        <f t="shared" si="0"/>
        <v>2109.3270000000002</v>
      </c>
      <c r="G14" s="3">
        <f t="shared" si="1"/>
        <v>703.10900000000015</v>
      </c>
      <c r="H14" s="3">
        <f t="shared" si="2"/>
        <v>2109.3270000000002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37</v>
      </c>
      <c r="D15" s="4">
        <v>3</v>
      </c>
      <c r="E15" s="3">
        <f t="shared" ref="E15:E31" si="4">D15*$E$4</f>
        <v>94662.48000000001</v>
      </c>
      <c r="F15" s="3">
        <f t="shared" si="0"/>
        <v>2839.8744000000002</v>
      </c>
      <c r="G15" s="3">
        <f t="shared" si="1"/>
        <v>946.62480000000016</v>
      </c>
      <c r="H15" s="3">
        <f t="shared" si="2"/>
        <v>2839.8744000000002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37</v>
      </c>
      <c r="D16" s="4">
        <v>3.5</v>
      </c>
      <c r="E16" s="3">
        <f t="shared" si="4"/>
        <v>110439.56000000001</v>
      </c>
      <c r="F16" s="3">
        <f t="shared" si="0"/>
        <v>3313.1868000000004</v>
      </c>
      <c r="G16" s="3">
        <f t="shared" si="1"/>
        <v>1104.3956000000001</v>
      </c>
      <c r="H16" s="3">
        <f t="shared" si="2"/>
        <v>3313.1868000000004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37</v>
      </c>
      <c r="D17" s="4">
        <v>3.5</v>
      </c>
      <c r="E17" s="3">
        <f t="shared" si="4"/>
        <v>110439.56000000001</v>
      </c>
      <c r="F17" s="3">
        <f>E17*0.025</f>
        <v>2760.9890000000005</v>
      </c>
      <c r="G17" s="3">
        <f t="shared" si="1"/>
        <v>1104.3956000000001</v>
      </c>
      <c r="H17" s="3">
        <f t="shared" si="2"/>
        <v>3313.1868000000004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37</v>
      </c>
      <c r="D18" s="4">
        <v>4.5</v>
      </c>
      <c r="E18" s="3">
        <f>D18*$E$4</f>
        <v>141993.72000000003</v>
      </c>
      <c r="F18" s="3">
        <f>E18*0.03</f>
        <v>4259.8116000000009</v>
      </c>
      <c r="G18" s="3">
        <f>E18*0.01</f>
        <v>1419.9372000000003</v>
      </c>
      <c r="H18" s="3">
        <f>E18*0.03</f>
        <v>4259.8116000000009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37</v>
      </c>
      <c r="D19" s="4">
        <v>4.5</v>
      </c>
      <c r="E19" s="3">
        <f t="shared" si="4"/>
        <v>141993.72000000003</v>
      </c>
      <c r="F19" s="3">
        <f>E19*0.03</f>
        <v>4259.8116000000009</v>
      </c>
      <c r="G19" s="3">
        <f t="shared" si="1"/>
        <v>1419.9372000000003</v>
      </c>
      <c r="H19" s="3">
        <f t="shared" si="2"/>
        <v>4259.8116000000009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37</v>
      </c>
      <c r="D20" s="4">
        <v>4.5</v>
      </c>
      <c r="E20" s="3">
        <f t="shared" si="4"/>
        <v>141993.72000000003</v>
      </c>
      <c r="F20" s="3">
        <f>E20*0.025</f>
        <v>3549.8430000000008</v>
      </c>
      <c r="G20" s="3">
        <f t="shared" si="1"/>
        <v>1419.9372000000003</v>
      </c>
      <c r="H20" s="3">
        <f t="shared" si="2"/>
        <v>4259.8116000000009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37</v>
      </c>
      <c r="D21" s="4">
        <v>4.5</v>
      </c>
      <c r="E21" s="3">
        <f t="shared" si="4"/>
        <v>141993.72000000003</v>
      </c>
      <c r="F21" s="3">
        <f>E21*0.025</f>
        <v>3549.8430000000008</v>
      </c>
      <c r="G21" s="3">
        <f t="shared" si="1"/>
        <v>1419.9372000000003</v>
      </c>
      <c r="H21" s="3">
        <f t="shared" si="2"/>
        <v>4259.8116000000009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37</v>
      </c>
      <c r="D22" s="4">
        <v>4.5</v>
      </c>
      <c r="E22" s="3">
        <f t="shared" si="4"/>
        <v>141993.72000000003</v>
      </c>
      <c r="F22" s="3">
        <f>E22*0.025</f>
        <v>3549.8430000000008</v>
      </c>
      <c r="G22" s="3">
        <f t="shared" si="1"/>
        <v>1419.9372000000003</v>
      </c>
      <c r="H22" s="3">
        <f t="shared" si="2"/>
        <v>4259.8116000000009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37</v>
      </c>
      <c r="D23" s="4">
        <v>4.5</v>
      </c>
      <c r="E23" s="3">
        <f t="shared" si="4"/>
        <v>141993.72000000003</v>
      </c>
      <c r="F23" s="3">
        <f>E23*0.025</f>
        <v>3549.8430000000008</v>
      </c>
      <c r="G23" s="3">
        <f t="shared" si="1"/>
        <v>1419.9372000000003</v>
      </c>
      <c r="H23" s="3">
        <f t="shared" si="2"/>
        <v>4259.8116000000009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37</v>
      </c>
      <c r="D24" s="4">
        <v>6</v>
      </c>
      <c r="E24" s="3">
        <f t="shared" si="4"/>
        <v>189324.96000000002</v>
      </c>
      <c r="F24" s="3">
        <f>E24*0.025</f>
        <v>4733.1240000000007</v>
      </c>
      <c r="G24" s="3">
        <f t="shared" si="1"/>
        <v>1893.2496000000003</v>
      </c>
      <c r="H24" s="3">
        <f t="shared" si="2"/>
        <v>5679.7488000000003</v>
      </c>
      <c r="I24" s="3">
        <v>3500</v>
      </c>
    </row>
    <row r="25" spans="1:9" x14ac:dyDescent="0.2">
      <c r="A25" s="1">
        <v>32</v>
      </c>
      <c r="B25" s="1" t="s">
        <v>55</v>
      </c>
      <c r="C25" s="6"/>
      <c r="D25" s="4">
        <v>184</v>
      </c>
      <c r="E25" s="3">
        <f>D25*E1</f>
        <v>31554.160000000003</v>
      </c>
      <c r="F25" s="3"/>
      <c r="G25" s="3"/>
      <c r="H25" s="3">
        <f>E25*0.03</f>
        <v>946.62480000000005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37</v>
      </c>
      <c r="D26" s="4">
        <v>3.7</v>
      </c>
      <c r="E26" s="3">
        <f t="shared" si="4"/>
        <v>116750.39200000002</v>
      </c>
      <c r="F26" s="3">
        <f t="shared" ref="F26:F31" si="5">E26*0.01</f>
        <v>1167.5039200000003</v>
      </c>
      <c r="G26" s="3">
        <f t="shared" si="1"/>
        <v>1167.5039200000003</v>
      </c>
      <c r="H26" s="3">
        <f t="shared" ref="H26:H31" si="6">E26*0.01</f>
        <v>1167.5039200000003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37</v>
      </c>
      <c r="D27" s="4">
        <v>4</v>
      </c>
      <c r="E27" s="3">
        <f t="shared" si="4"/>
        <v>126216.64000000001</v>
      </c>
      <c r="F27" s="3">
        <f t="shared" si="5"/>
        <v>1262.1664000000001</v>
      </c>
      <c r="G27" s="3">
        <f t="shared" si="1"/>
        <v>1262.1664000000001</v>
      </c>
      <c r="H27" s="3">
        <f t="shared" si="6"/>
        <v>1262.1664000000001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37</v>
      </c>
      <c r="D28" s="4">
        <v>4</v>
      </c>
      <c r="E28" s="3">
        <f t="shared" si="4"/>
        <v>126216.64000000001</v>
      </c>
      <c r="F28" s="3">
        <f t="shared" si="5"/>
        <v>1262.1664000000001</v>
      </c>
      <c r="G28" s="3">
        <f t="shared" si="1"/>
        <v>1262.1664000000001</v>
      </c>
      <c r="H28" s="3">
        <f t="shared" si="6"/>
        <v>1262.1664000000001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37</v>
      </c>
      <c r="D29" s="4">
        <v>4.5</v>
      </c>
      <c r="E29" s="3">
        <f t="shared" si="4"/>
        <v>141993.72000000003</v>
      </c>
      <c r="F29" s="3">
        <f t="shared" si="5"/>
        <v>1419.9372000000003</v>
      </c>
      <c r="G29" s="3">
        <f t="shared" si="1"/>
        <v>1419.9372000000003</v>
      </c>
      <c r="H29" s="3">
        <f t="shared" si="6"/>
        <v>1419.9372000000003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37</v>
      </c>
      <c r="D30" s="4">
        <v>5.5</v>
      </c>
      <c r="E30" s="3">
        <f t="shared" si="4"/>
        <v>173547.88</v>
      </c>
      <c r="F30" s="3">
        <f t="shared" si="5"/>
        <v>1735.4788000000001</v>
      </c>
      <c r="G30" s="3">
        <f t="shared" si="1"/>
        <v>1735.4788000000001</v>
      </c>
      <c r="H30" s="3">
        <f t="shared" si="6"/>
        <v>1735.4788000000001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37</v>
      </c>
      <c r="D31" s="4">
        <v>6.5</v>
      </c>
      <c r="E31" s="3">
        <f t="shared" si="4"/>
        <v>205102.04000000004</v>
      </c>
      <c r="F31" s="3">
        <f t="shared" si="5"/>
        <v>2051.0204000000003</v>
      </c>
      <c r="G31" s="3">
        <f t="shared" si="1"/>
        <v>2051.0204000000003</v>
      </c>
      <c r="H31" s="3">
        <f t="shared" si="6"/>
        <v>2051.0204000000003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78740157480314965" right="0.59055118110236227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2021-10-04T10:56:54Z</cp:lastPrinted>
  <dcterms:created xsi:type="dcterms:W3CDTF">2016-11-24T12:59:00Z</dcterms:created>
  <dcterms:modified xsi:type="dcterms:W3CDTF">2022-03-22T12:49:57Z</dcterms:modified>
</cp:coreProperties>
</file>